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comments1.xml" ContentType="application/vnd.openxmlformats-officedocument.spreadsheetml.comments+xml"/>
  <Override PartName="/xl/calcChain.xml" ContentType="application/vnd.openxmlformats-officedocument.spreadsheetml.calcChain+xml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075" windowHeight="5535"/>
  </bookViews>
  <sheets>
    <sheet name="Sheet1" sheetId="1" r:id="rId1"/>
  </sheets>
  <calcPr calcId="152511" concurrentCalc="0"/>
</workbook>
</file>

<file path=xl/calcChain.xml><?xml version="1.0" encoding="utf-8"?>
<calcChain xmlns="http://schemas.openxmlformats.org/spreadsheetml/2006/main">
  <c r="M7" i="1" l="1"/>
  <c r="M4" i="1"/>
  <c r="O4" i="1"/>
</calcChain>
</file>

<file path=xl/comments1.xml><?xml version="1.0" encoding="utf-8"?>
<comments xmlns="http://schemas.openxmlformats.org/spreadsheetml/2006/main">
  <authors>
    <author>Lowell D. Ness</author>
  </authors>
  <commentList>
    <comment ref="P6" authorId="0">
      <text>
        <r>
          <rPr>
            <b/>
            <sz val="9"/>
            <color indexed="81"/>
            <rFont val="Tahoma"/>
            <family val="2"/>
          </rPr>
          <t>A: 1/4 vested, remainder vesting monthly over 3 years (standard for founders)
B: 4 year vest, 1 year cliff (standard for employees)
C: Fully Vested</t>
        </r>
      </text>
    </comment>
    <comment ref="Q6" authorId="0">
      <text>
        <r>
          <rPr>
            <b/>
            <sz val="9"/>
            <color indexed="81"/>
            <rFont val="Tahoma"/>
            <family val="2"/>
          </rPr>
          <t>A: 100% Double Trigger (standard)
B: 100% Single Trigger (aggressive)
C: No Accleration</t>
        </r>
      </text>
    </comment>
    <comment ref="S6" authorId="0">
      <text>
        <r>
          <rPr>
            <b/>
            <sz val="9"/>
            <color indexed="81"/>
            <rFont val="Tahoma"/>
            <family val="2"/>
          </rPr>
          <t>Needed for 83(b) election if shares subject to vesting</t>
        </r>
      </text>
    </comment>
    <comment ref="T6" authorId="0">
      <text>
        <r>
          <rPr>
            <b/>
            <sz val="9"/>
            <color indexed="81"/>
            <rFont val="Tahoma"/>
            <family val="2"/>
          </rPr>
          <t xml:space="preserve">Needed for all stockholders residing in community property states.  Enter "Not Married" if that's the case…don't leave blank.
</t>
        </r>
      </text>
    </comment>
    <comment ref="V6" authorId="0">
      <text>
        <r>
          <rPr>
            <b/>
            <sz val="9"/>
            <color indexed="81"/>
            <rFont val="Tahoma"/>
            <family val="2"/>
          </rPr>
          <t>Needed for 83(b) election if shares subject to vesting and married filing jointly</t>
        </r>
      </text>
    </comment>
  </commentList>
</comments>
</file>

<file path=xl/sharedStrings.xml><?xml version="1.0" encoding="utf-8"?>
<sst xmlns="http://schemas.openxmlformats.org/spreadsheetml/2006/main" count="56" uniqueCount="47">
  <si>
    <t>development and commercialization of</t>
  </si>
  <si>
    <t>Short Business Description:</t>
  </si>
  <si>
    <t>Email</t>
  </si>
  <si>
    <t>Address Line 1</t>
  </si>
  <si>
    <t>Address Line 2</t>
  </si>
  <si>
    <t>City</t>
  </si>
  <si>
    <t>State</t>
  </si>
  <si>
    <t>Zip</t>
  </si>
  <si>
    <t>Country</t>
  </si>
  <si>
    <t>Name of Individual</t>
  </si>
  <si>
    <t>Officer Title (if any)</t>
  </si>
  <si>
    <t>Director (Y/N)</t>
  </si>
  <si>
    <t>Stock Ownership % (if any)</t>
  </si>
  <si>
    <t>Vesting (A/B/C)</t>
  </si>
  <si>
    <t>Change of Control Acceleration (A/B/C)</t>
  </si>
  <si>
    <t>Lowell D. Ness</t>
  </si>
  <si>
    <t>lness@perkinscoie.com</t>
  </si>
  <si>
    <t>3150 Porter Drive</t>
  </si>
  <si>
    <t>Palo Alto</t>
  </si>
  <si>
    <t>CA</t>
  </si>
  <si>
    <t>94304-1212</t>
  </si>
  <si>
    <t>USA</t>
  </si>
  <si>
    <t>Secretary</t>
  </si>
  <si>
    <t>N</t>
  </si>
  <si>
    <t>A</t>
  </si>
  <si>
    <t>Vesting Notes</t>
  </si>
  <si>
    <t>c/o Perkins Coie LLP</t>
  </si>
  <si>
    <t>Samantha E. Ness</t>
  </si>
  <si>
    <t>Spouse Email</t>
  </si>
  <si>
    <t>samness@comcast.net</t>
  </si>
  <si>
    <t>conform to be same as founders</t>
  </si>
  <si>
    <t>Spouse SSN</t>
  </si>
  <si>
    <t>SSN</t>
  </si>
  <si>
    <t>Officers, Directors &amp; Stockholders:</t>
  </si>
  <si>
    <t>TWB Investment Partnership II, LP</t>
  </si>
  <si>
    <t>Phone</t>
  </si>
  <si>
    <t>(650) 868-3208</t>
  </si>
  <si>
    <t>Company</t>
  </si>
  <si>
    <t>Name</t>
  </si>
  <si>
    <t>Website URL</t>
  </si>
  <si>
    <t>Running Total</t>
  </si>
  <si>
    <t>www.</t>
  </si>
  <si>
    <t>Entity Name
(if stockholder is an entity)</t>
  </si>
  <si>
    <t>Spouse / 
Not Married</t>
  </si>
  <si>
    <t>Plan Grant (Y/N)</t>
  </si>
  <si>
    <t>Stock Plan</t>
  </si>
  <si>
    <t>Stock Plan Reserve Remaining (shares available for future grants after all plan grants below have been made)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</si>
</sst>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6" x14ac:knownFonts="1"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6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2" borderId="0" xfId="0" applyFill="1" applyAlignment="1">
      <alignment wrapText="1"/>
    </xf>
    <xf numFmtId="0" fontId="0" fillId="2" borderId="0" xfId="0" applyFill="1"/>
    <xf numFmtId="0" fontId="3" fillId="2" borderId="0" xfId="0" applyFont="1" applyFill="1" applyAlignment="1">
      <alignment horizontal="right" wrapText="1"/>
    </xf>
    <xf numFmtId="0" fontId="3" fillId="0" borderId="0" xfId="0" applyFont="1" applyAlignment="1">
      <alignment horizontal="right" wrapText="1"/>
    </xf>
    <xf numFmtId="0" fontId="3" fillId="0" borderId="0" xfId="0" applyFont="1" applyAlignment="1">
      <alignment horizontal="center" wrapText="1"/>
    </xf>
    <xf numFmtId="10" fontId="0" fillId="2" borderId="0" xfId="0" applyNumberFormat="1" applyFill="1"/>
    <xf numFmtId="10" fontId="3" fillId="0" borderId="0" xfId="0" applyNumberFormat="1" applyFont="1" applyAlignment="1">
      <alignment horizontal="center" wrapText="1"/>
    </xf>
    <xf numFmtId="10" fontId="0" fillId="0" borderId="0" xfId="0" applyNumberFormat="1"/>
    <xf numFmtId="0" fontId="2" fillId="0" borderId="0" xfId="1"/>
    <xf numFmtId="0" fontId="0" fillId="2" borderId="0" xfId="0" applyFill="1" applyAlignment="1">
      <alignment horizontal="center"/>
    </xf>
    <xf numFmtId="0" fontId="0" fillId="2" borderId="0" xfId="0" applyFill="1" applyAlignment="1">
      <alignment horizontal="center" wrapText="1"/>
    </xf>
    <xf numFmtId="10" fontId="0" fillId="0" borderId="0" xfId="0" applyNumberFormat="1" applyAlignment="1">
      <alignment wrapText="1"/>
    </xf>
    <xf numFmtId="0" fontId="4" fillId="0" borderId="0" xfId="0" applyFont="1" applyAlignment="1">
      <alignment wrapText="1"/>
    </xf>
    <xf numFmtId="0" fontId="0" fillId="2" borderId="0" xfId="0" applyFont="1" applyFill="1"/>
    <xf numFmtId="0" fontId="0" fillId="0" borderId="0" xfId="0" applyFont="1"/>
    <xf numFmtId="0" fontId="5" fillId="0" borderId="0" xfId="1" applyFont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 wrapText="1"/>
    </xf>
    <xf numFmtId="0" fontId="3" fillId="0" borderId="0" xfId="0" applyFont="1" applyFill="1" applyAlignment="1">
      <alignment horizontal="center" wrapText="1"/>
    </xf>
    <xf numFmtId="0" fontId="3" fillId="0" borderId="0" xfId="0" applyFont="1" applyFill="1" applyAlignment="1">
      <alignment horizontal="center"/>
    </xf>
    <xf numFmtId="10" fontId="0" fillId="0" borderId="0" xfId="0" applyNumberFormat="1" applyFill="1" applyAlignment="1">
      <alignment horizontal="center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center" wrapText="1"/>
    </xf>
    <xf numFmtId="10" fontId="0" fillId="2" borderId="0" xfId="0" applyNumberFormat="1" applyFill="1" applyAlignment="1">
      <alignment horizontal="center"/>
    </xf>
    <xf numFmtId="10" fontId="0" fillId="0" borderId="0" xfId="0" applyNumberFormat="1" applyAlignment="1">
      <alignment horizontal="center" wrapText="1"/>
    </xf>
    <xf numFmtId="10" fontId="0" fillId="0" borderId="0" xfId="0" applyNumberFormat="1" applyFont="1" applyAlignment="1">
      <alignment horizontal="center" wrapText="1"/>
    </xf>
    <xf numFmtId="10" fontId="0" fillId="0" borderId="0" xfId="0" applyNumberFormat="1" applyAlignment="1">
      <alignment horizontal="center"/>
    </xf>
    <xf numFmtId="9" fontId="0" fillId="0" borderId="0" xfId="0" applyNumberFormat="1" applyAlignment="1">
      <alignment horizontal="center" wrapText="1"/>
    </xf>
    <xf numFmtId="164" fontId="0" fillId="0" borderId="0" xfId="0" applyNumberFormat="1" applyFont="1" applyAlignment="1">
      <alignment horizontal="right" wrapText="1"/>
    </xf>
    <xf numFmtId="0" fontId="0" fillId="0" borderId="0" xfId="0" applyAlignment="1">
      <alignment horizontal="left" wrapText="1"/>
    </xf>
    <xf numFmtId="0" fontId="0" fillId="0" borderId="0" xfId="0" applyFont="1" applyAlignment="1">
      <alignment horizontal="left" wrapText="1"/>
    </xf>
    <xf numFmtId="0" fontId="3" fillId="0" borderId="0" xfId="0" applyFont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4" Type="http://schemas.openxmlformats.org/officeDocument/2006/relationships/sharedStrings" Target="sharedStrings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3" Type="http://schemas.openxmlformats.org/officeDocument/2006/relationships/printerSettings" Target="../printerSettings/printerSettings1.bin" />
  <Relationship Id="rId2" Type="http://schemas.openxmlformats.org/officeDocument/2006/relationships/hyperlink" Target="mailto:samness@comcast.net" TargetMode="External" />
  <Relationship Id="rId1" Type="http://schemas.openxmlformats.org/officeDocument/2006/relationships/hyperlink" Target="mailto:lness@perkinscoie.com" TargetMode="External" />
  <Relationship Id="rId5" Type="http://schemas.openxmlformats.org/officeDocument/2006/relationships/comments" Target="../comments1.xml" />
  <Relationship Id="rId4" Type="http://schemas.openxmlformats.org/officeDocument/2006/relationships/vmlDrawing" Target="../drawings/vmlDrawing1.vml" />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8"/>
  <sheetViews>
    <sheetView tabSelected="1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B3" sqref="B3"/>
    </sheetView>
  </sheetViews>
  <sheetFormatPr defaultRowHeight="15" x14ac:dyDescent="0.25"/>
  <cols>
    <col min="1" max="1" width="17.5703125" style="7" customWidth="1"/>
    <col min="2" max="2" width="18.140625" style="1" bestFit="1" customWidth="1"/>
    <col min="3" max="3" width="22.42578125" bestFit="1" customWidth="1"/>
    <col min="4" max="4" width="13.7109375" style="18" bestFit="1" customWidth="1"/>
    <col min="5" max="5" width="18.85546875" bestFit="1" customWidth="1"/>
    <col min="6" max="6" width="16.28515625" bestFit="1" customWidth="1"/>
    <col min="7" max="7" width="9" bestFit="1" customWidth="1"/>
    <col min="8" max="8" width="5.5703125" bestFit="1" customWidth="1"/>
    <col min="9" max="9" width="10.7109375" bestFit="1" customWidth="1"/>
    <col min="10" max="10" width="8" bestFit="1" customWidth="1"/>
    <col min="11" max="11" width="11.5703125" customWidth="1"/>
    <col min="12" max="12" width="7.85546875" style="3" customWidth="1"/>
    <col min="13" max="13" width="15.7109375" style="11" customWidth="1"/>
    <col min="14" max="14" width="10.42578125" style="30" customWidth="1"/>
    <col min="15" max="15" width="31.5703125" bestFit="1" customWidth="1"/>
    <col min="16" max="16" width="7.5703125" style="3" bestFit="1" customWidth="1"/>
    <col min="17" max="17" width="18.7109375" style="2" bestFit="1" customWidth="1"/>
    <col min="18" max="18" width="30" style="1" bestFit="1" customWidth="1"/>
    <col min="19" max="19" width="11.28515625" style="1" bestFit="1" customWidth="1"/>
    <col min="20" max="20" width="16.5703125" bestFit="1" customWidth="1"/>
    <col min="21" max="21" width="21.5703125" bestFit="1" customWidth="1"/>
    <col min="22" max="22" width="11.28515625" bestFit="1" customWidth="1"/>
  </cols>
  <sheetData>
    <row r="1" spans="1:22" s="5" customFormat="1" x14ac:dyDescent="0.25">
      <c r="A1" s="6"/>
      <c r="B1" s="4"/>
      <c r="D1" s="17"/>
      <c r="L1" s="13"/>
      <c r="M1" s="9"/>
      <c r="N1" s="27"/>
      <c r="P1" s="13"/>
      <c r="Q1" s="14"/>
      <c r="R1" s="4"/>
      <c r="S1" s="4"/>
    </row>
    <row r="2" spans="1:22" s="20" customFormat="1" x14ac:dyDescent="0.25">
      <c r="A2" s="22"/>
      <c r="B2" s="22" t="s">
        <v>38</v>
      </c>
      <c r="C2" s="23" t="s">
        <v>39</v>
      </c>
      <c r="D2" s="23" t="s">
        <v>35</v>
      </c>
      <c r="E2" s="23" t="s">
        <v>3</v>
      </c>
      <c r="F2" s="23" t="s">
        <v>4</v>
      </c>
      <c r="G2" s="23" t="s">
        <v>5</v>
      </c>
      <c r="H2" s="23" t="s">
        <v>6</v>
      </c>
      <c r="I2" s="23" t="s">
        <v>7</v>
      </c>
      <c r="J2" s="23" t="s">
        <v>8</v>
      </c>
      <c r="K2" s="23" t="s">
        <v>45</v>
      </c>
      <c r="M2" s="24"/>
      <c r="N2" s="24"/>
      <c r="Q2" s="21"/>
      <c r="R2" s="21"/>
      <c r="S2" s="21"/>
    </row>
    <row r="3" spans="1:22" x14ac:dyDescent="0.25">
      <c r="A3" s="7" t="s">
        <v>37</v>
      </c>
      <c r="C3" s="1" t="s">
        <v>41</v>
      </c>
      <c r="D3" s="1"/>
      <c r="E3" s="1"/>
      <c r="F3" s="1"/>
      <c r="G3" s="1"/>
      <c r="H3" s="1"/>
      <c r="I3" s="1"/>
      <c r="J3" s="1"/>
      <c r="K3" s="31">
        <v>0.2</v>
      </c>
      <c r="L3" s="1"/>
      <c r="M3" s="8" t="s">
        <v>40</v>
      </c>
      <c r="N3" s="26"/>
      <c r="O3" s="1"/>
    </row>
    <row r="4" spans="1:22" ht="30" x14ac:dyDescent="0.25">
      <c r="A4" s="7" t="s">
        <v>1</v>
      </c>
      <c r="B4" s="33" t="s">
        <v>0</v>
      </c>
      <c r="C4" s="33"/>
      <c r="D4" s="33"/>
      <c r="E4" s="33"/>
      <c r="F4" s="33"/>
      <c r="G4" s="33"/>
      <c r="H4" s="33"/>
      <c r="I4" s="33"/>
      <c r="J4" s="33"/>
      <c r="K4" s="1"/>
      <c r="L4" s="1"/>
      <c r="M4" s="15">
        <f>SUM(M7:M447)</f>
        <v>0.21000000000000002</v>
      </c>
      <c r="N4" s="28"/>
      <c r="O4" s="16" t="str">
        <f>IF(M4&gt;1,"Can't be more than 100%","")</f>
        <v/>
      </c>
    </row>
    <row r="5" spans="1:22" s="5" customFormat="1" x14ac:dyDescent="0.25">
      <c r="A5" s="6"/>
      <c r="B5" s="4"/>
      <c r="D5" s="17"/>
      <c r="L5" s="13"/>
      <c r="M5" s="9"/>
      <c r="N5" s="27"/>
      <c r="P5" s="13"/>
      <c r="Q5" s="14"/>
      <c r="R5" s="4"/>
      <c r="S5" s="4"/>
    </row>
    <row r="6" spans="1:22" s="8" customFormat="1" ht="29.45" customHeight="1" x14ac:dyDescent="0.25">
      <c r="A6" s="8" t="s">
        <v>33</v>
      </c>
      <c r="B6" s="8" t="s">
        <v>9</v>
      </c>
      <c r="C6" s="8" t="s">
        <v>2</v>
      </c>
      <c r="D6" s="8" t="s">
        <v>35</v>
      </c>
      <c r="E6" s="8" t="s">
        <v>3</v>
      </c>
      <c r="F6" s="8" t="s">
        <v>4</v>
      </c>
      <c r="G6" s="8" t="s">
        <v>5</v>
      </c>
      <c r="H6" s="8" t="s">
        <v>6</v>
      </c>
      <c r="I6" s="8" t="s">
        <v>7</v>
      </c>
      <c r="J6" s="8" t="s">
        <v>8</v>
      </c>
      <c r="K6" s="8" t="s">
        <v>10</v>
      </c>
      <c r="L6" s="8" t="s">
        <v>11</v>
      </c>
      <c r="M6" s="10" t="s">
        <v>12</v>
      </c>
      <c r="N6" s="10" t="s">
        <v>44</v>
      </c>
      <c r="O6" s="8" t="s">
        <v>42</v>
      </c>
      <c r="P6" s="8" t="s">
        <v>13</v>
      </c>
      <c r="Q6" s="8" t="s">
        <v>14</v>
      </c>
      <c r="R6" s="8" t="s">
        <v>25</v>
      </c>
      <c r="S6" s="8" t="s">
        <v>32</v>
      </c>
      <c r="T6" s="8" t="s">
        <v>43</v>
      </c>
      <c r="U6" s="8" t="s">
        <v>28</v>
      </c>
      <c r="V6" s="8" t="s">
        <v>31</v>
      </c>
    </row>
    <row r="7" spans="1:22" s="8" customFormat="1" x14ac:dyDescent="0.25">
      <c r="A7" s="25"/>
      <c r="B7" s="34" t="s">
        <v>46</v>
      </c>
      <c r="C7" s="34"/>
      <c r="D7" s="34"/>
      <c r="E7" s="34"/>
      <c r="F7" s="34"/>
      <c r="G7" s="34"/>
      <c r="H7" s="34"/>
      <c r="I7" s="34"/>
      <c r="J7" s="34"/>
      <c r="K7" s="34"/>
      <c r="L7" s="34"/>
      <c r="M7" s="32">
        <f>K3-IF(N8="y",M8,0)-IF(N9="y",M9,0)-IF(N10="y",M10,0)-IF(N11="y",M11,0)-IF(N12="y",M12,0)-IF(N13="y",M13,0)-IF(N14="y",M14,0)-IF(N15="y",M15,0)-IF(N16="y",M16,0)-IF(N17="y",M17,0)-IF(N18="y",M18,0)</f>
        <v>0.2</v>
      </c>
      <c r="N7" s="29"/>
      <c r="O7" s="35"/>
      <c r="P7" s="35"/>
      <c r="Q7" s="35"/>
      <c r="R7" s="35"/>
      <c r="S7" s="35"/>
      <c r="T7" s="35"/>
      <c r="U7" s="35"/>
      <c r="V7" s="35"/>
    </row>
    <row r="8" spans="1:22" x14ac:dyDescent="0.25">
      <c r="B8" s="1" t="s">
        <v>15</v>
      </c>
      <c r="C8" s="12" t="s">
        <v>16</v>
      </c>
      <c r="D8" s="19" t="s">
        <v>36</v>
      </c>
      <c r="E8" t="s">
        <v>26</v>
      </c>
      <c r="F8" t="s">
        <v>17</v>
      </c>
      <c r="G8" t="s">
        <v>18</v>
      </c>
      <c r="H8" t="s">
        <v>19</v>
      </c>
      <c r="I8" t="s">
        <v>20</v>
      </c>
      <c r="J8" t="s">
        <v>21</v>
      </c>
      <c r="K8" t="s">
        <v>22</v>
      </c>
      <c r="L8" s="3" t="s">
        <v>23</v>
      </c>
      <c r="M8" s="11">
        <v>0.01</v>
      </c>
      <c r="N8" s="30" t="s">
        <v>23</v>
      </c>
      <c r="O8" t="s">
        <v>34</v>
      </c>
      <c r="P8" s="3" t="s">
        <v>24</v>
      </c>
      <c r="Q8" s="2" t="s">
        <v>24</v>
      </c>
      <c r="R8" s="1" t="s">
        <v>30</v>
      </c>
      <c r="T8" t="s">
        <v>27</v>
      </c>
      <c r="U8" s="12" t="s">
        <v>29</v>
      </c>
    </row>
  </sheetData>
  <mergeCells count="3">
    <mergeCell ref="B4:J4"/>
    <mergeCell ref="B7:L7"/>
    <mergeCell ref="O7:V7"/>
  </mergeCells>
  <hyperlinks>
    <hyperlink ref="C8" r:id="rId1"/>
    <hyperlink ref="U8" r:id="rId2"/>
  </hyperlinks>
  <pageMargins left="0.7" right="0.7" top="0.75" bottom="0.75" header="0.3" footer="0.3"/>
  <pageSetup orientation="portrait"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